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аковки дошк" sheetId="1" r:id="rId1"/>
    <sheet name="маковки школ" sheetId="2" r:id="rId2"/>
    <sheet name="танцующие дошк" sheetId="3" r:id="rId3"/>
    <sheet name="танцующие школ " sheetId="4" r:id="rId4"/>
    <sheet name="английский яз" sheetId="5" r:id="rId5"/>
    <sheet name="музыка" sheetId="6" r:id="rId6"/>
  </sheets>
  <definedNames/>
  <calcPr fullCalcOnLoad="1"/>
</workbook>
</file>

<file path=xl/sharedStrings.xml><?xml version="1.0" encoding="utf-8"?>
<sst xmlns="http://schemas.openxmlformats.org/spreadsheetml/2006/main" count="173" uniqueCount="41">
  <si>
    <t>Наименование затрат</t>
  </si>
  <si>
    <t xml:space="preserve">КАЛЬКУЛЯЦИЯ ЗАТАРАТ НА ОКАЗАНИЕ ДОПОЛНИТЕЛЬНОЙ ПЛАТНОЙ ОБРАЗОВАТЕЛЬНОЙ УСЛУГИ </t>
  </si>
  <si>
    <t>ФИО педагога</t>
  </si>
  <si>
    <t>Количество часов по учебному плану</t>
  </si>
  <si>
    <t>Количество часов в неделю</t>
  </si>
  <si>
    <t>количество часов в месяц</t>
  </si>
  <si>
    <t>КОСГУ</t>
  </si>
  <si>
    <t>процент</t>
  </si>
  <si>
    <t>стоимость услуги за месяц на одного учащегося за один час</t>
  </si>
  <si>
    <t>сумма за месяц на одного учащегося</t>
  </si>
  <si>
    <t>сумма на 2017-2018 учебный год</t>
  </si>
  <si>
    <t>Прямые затраты, в том числе:</t>
  </si>
  <si>
    <t>Заработная плата основного персонала, непосредственно оказывающего образовательную услугу</t>
  </si>
  <si>
    <t>Начисление на оплату труда (27.1%)</t>
  </si>
  <si>
    <t>Общехозяйственные затраты, в том числе:</t>
  </si>
  <si>
    <t>Расходы на оплату коммунальных услуг</t>
  </si>
  <si>
    <t>Расходы на оплату, услуг по содержанию имущества</t>
  </si>
  <si>
    <t>Увелечение стоимости материальных запасов</t>
  </si>
  <si>
    <t>Расходы на опату прочих услуг, расходов</t>
  </si>
  <si>
    <t>Планируемая прибыль</t>
  </si>
  <si>
    <t>Общая стоимость услуги</t>
  </si>
  <si>
    <t>Стоимость услуги группы учащихся</t>
  </si>
  <si>
    <t>Себестоимость оказания единицы услуги, в том числе:</t>
  </si>
  <si>
    <t>Количество учащихся в группе</t>
  </si>
  <si>
    <t xml:space="preserve">                              _____________Е.В. Гришина</t>
  </si>
  <si>
    <t xml:space="preserve">                                                                           Утверждаю директор МАУДО "ДШИ им. Л.А. Старкова":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</si>
  <si>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"_____"____________2017г.</t>
  </si>
  <si>
    <t>"Маковки" 3 - 7 лет 1-9 групп</t>
  </si>
  <si>
    <t>ФИО педагогов</t>
  </si>
  <si>
    <t>Алина Анатольевна Чайкина, Светлана Сергеевна Ефимова,         Ирина Владимировна Фролова</t>
  </si>
  <si>
    <t>"Маковки" 7 - 9 лет 1-5 групп</t>
  </si>
  <si>
    <t>Ольга Борисовна Новосельнова, Юлия Сергеевна Мазурова,         Ирина Владимировна Фролова</t>
  </si>
  <si>
    <t>"Танцующие человечки" 7 - 9 лет 1-5 групп</t>
  </si>
  <si>
    <t>Елена Николаевна Баталова</t>
  </si>
  <si>
    <t>"Танцующие человечки" 3 - 7 лет 1-9 групп</t>
  </si>
  <si>
    <t>ФИО педагог</t>
  </si>
  <si>
    <t>Алена Фларидовна Тавабилова</t>
  </si>
  <si>
    <t>"WONDERLAND" (английский язык)  7 - 11 лет 1-8 групп</t>
  </si>
  <si>
    <t>Татьяна Анатольевна Ощепкова, Лариса Рудольфовна Хасьянова</t>
  </si>
  <si>
    <t>"Грани музыки"   5 - 9 лет  (индивидуальные занятия)</t>
  </si>
  <si>
    <t xml:space="preserve">Стоимость услуги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</si>
</sst>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%"/>
    <numFmt numFmtId="190" formatCode="#,##0.0"/>
    <numFmt numFmtId="191" formatCode="#,##0.000"/>
    <numFmt numFmtId="192" formatCode="0.000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27</v>
      </c>
      <c r="B6" s="29"/>
      <c r="C6" s="29"/>
      <c r="D6" s="29"/>
      <c r="E6" s="29"/>
      <c r="F6" s="29"/>
      <c r="G6" s="29"/>
    </row>
    <row r="7" spans="1:7" ht="37.5" customHeight="1">
      <c r="A7" s="5" t="s">
        <v>28</v>
      </c>
      <c r="B7" s="30" t="s">
        <v>29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2</v>
      </c>
      <c r="F8" s="4" t="s">
        <v>5</v>
      </c>
      <c r="G8" s="4">
        <v>8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69.95960000000001</v>
      </c>
      <c r="E10" s="13">
        <f>D10*8</f>
        <v>559.6768000000001</v>
      </c>
      <c r="F10" s="27">
        <f>E10*8</f>
        <v>4477.414400000001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41.4346</v>
      </c>
      <c r="E11" s="13">
        <f aca="true" t="shared" si="0" ref="E11:E20">D11*8</f>
        <v>331.4768</v>
      </c>
      <c r="F11" s="27">
        <f aca="true" t="shared" si="1" ref="F11:F21">E11*8</f>
        <v>2651.8144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32.6</v>
      </c>
      <c r="E12" s="15">
        <f t="shared" si="0"/>
        <v>260.8</v>
      </c>
      <c r="F12" s="25">
        <f t="shared" si="1"/>
        <v>2086.4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8.8346</v>
      </c>
      <c r="E13" s="15">
        <f t="shared" si="0"/>
        <v>70.6768</v>
      </c>
      <c r="F13" s="25">
        <f t="shared" si="1"/>
        <v>565.4144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28.525000000000002</v>
      </c>
      <c r="E14" s="13">
        <f t="shared" si="0"/>
        <v>228.20000000000002</v>
      </c>
      <c r="F14" s="27">
        <f t="shared" si="1"/>
        <v>1825.6000000000001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8.15</v>
      </c>
      <c r="E15" s="15">
        <f t="shared" si="0"/>
        <v>65.2</v>
      </c>
      <c r="F15" s="25">
        <f t="shared" si="1"/>
        <v>521.6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8.15</v>
      </c>
      <c r="E16" s="15">
        <f t="shared" si="0"/>
        <v>65.2</v>
      </c>
      <c r="F16" s="25">
        <f t="shared" si="1"/>
        <v>521.6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8.15</v>
      </c>
      <c r="E17" s="15">
        <f t="shared" si="0"/>
        <v>65.2</v>
      </c>
      <c r="F17" s="25">
        <f t="shared" si="1"/>
        <v>521.6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4.075</v>
      </c>
      <c r="E18" s="15">
        <f t="shared" si="0"/>
        <v>32.6</v>
      </c>
      <c r="F18" s="25">
        <f t="shared" si="1"/>
        <v>260.8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8.15</v>
      </c>
      <c r="E19" s="15">
        <f t="shared" si="0"/>
        <v>65.2</v>
      </c>
      <c r="F19" s="25">
        <f t="shared" si="1"/>
        <v>521.6</v>
      </c>
      <c r="G19" s="26"/>
    </row>
    <row r="20" spans="1:7" ht="19.5">
      <c r="A20" s="14" t="s">
        <v>20</v>
      </c>
      <c r="B20" s="11"/>
      <c r="C20" s="11"/>
      <c r="D20" s="13">
        <v>81.5</v>
      </c>
      <c r="E20" s="13">
        <f t="shared" si="0"/>
        <v>652</v>
      </c>
      <c r="F20" s="27">
        <f t="shared" si="1"/>
        <v>5216</v>
      </c>
      <c r="G20" s="28"/>
    </row>
    <row r="21" spans="1:7" ht="37.5">
      <c r="A21" s="9" t="s">
        <v>21</v>
      </c>
      <c r="B21" s="5"/>
      <c r="C21" s="5"/>
      <c r="D21" s="15">
        <f>D20*15</f>
        <v>1222.5</v>
      </c>
      <c r="E21" s="15">
        <f>E20*15</f>
        <v>9780</v>
      </c>
      <c r="F21" s="25">
        <f t="shared" si="1"/>
        <v>78240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  <row r="23" spans="1:7" ht="18.75">
      <c r="A23" s="17" t="s">
        <v>23</v>
      </c>
      <c r="B23" s="17"/>
      <c r="C23" s="17"/>
      <c r="D23" s="18">
        <v>15</v>
      </c>
      <c r="E23" s="19"/>
      <c r="F23" s="19"/>
      <c r="G23" s="20"/>
    </row>
  </sheetData>
  <sheetProtection/>
  <mergeCells count="22">
    <mergeCell ref="F17:G17"/>
    <mergeCell ref="F18:G18"/>
    <mergeCell ref="F9:G9"/>
    <mergeCell ref="F10:G10"/>
    <mergeCell ref="F11:G11"/>
    <mergeCell ref="F12:G12"/>
    <mergeCell ref="B7:G7"/>
    <mergeCell ref="A8:C8"/>
    <mergeCell ref="F13:G13"/>
    <mergeCell ref="F14:G14"/>
    <mergeCell ref="F15:G15"/>
    <mergeCell ref="F16:G16"/>
    <mergeCell ref="A23:C23"/>
    <mergeCell ref="D23:G23"/>
    <mergeCell ref="A1:G1"/>
    <mergeCell ref="A2:G2"/>
    <mergeCell ref="A3:G3"/>
    <mergeCell ref="F19:G19"/>
    <mergeCell ref="F20:G20"/>
    <mergeCell ref="F21:G21"/>
    <mergeCell ref="A5:G5"/>
    <mergeCell ref="A6:G6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30</v>
      </c>
      <c r="B6" s="29"/>
      <c r="C6" s="29"/>
      <c r="D6" s="29"/>
      <c r="E6" s="29"/>
      <c r="F6" s="29"/>
      <c r="G6" s="29"/>
    </row>
    <row r="7" spans="1:7" ht="37.5" customHeight="1">
      <c r="A7" s="5" t="s">
        <v>28</v>
      </c>
      <c r="B7" s="30" t="s">
        <v>31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4</v>
      </c>
      <c r="F8" s="4" t="s">
        <v>5</v>
      </c>
      <c r="G8" s="4">
        <v>16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77.256</v>
      </c>
      <c r="E10" s="13">
        <f aca="true" t="shared" si="0" ref="E10:E20">D10*16</f>
        <v>1236.096</v>
      </c>
      <c r="F10" s="27">
        <f>E10*9</f>
        <v>11124.864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45.756</v>
      </c>
      <c r="E11" s="13">
        <f t="shared" si="0"/>
        <v>732.096</v>
      </c>
      <c r="F11" s="27">
        <f aca="true" t="shared" si="1" ref="F11:F21">E11*9</f>
        <v>6588.864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36</v>
      </c>
      <c r="E12" s="15">
        <f t="shared" si="0"/>
        <v>576</v>
      </c>
      <c r="F12" s="25">
        <f t="shared" si="1"/>
        <v>5184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9.756</v>
      </c>
      <c r="E13" s="15">
        <f t="shared" si="0"/>
        <v>156.096</v>
      </c>
      <c r="F13" s="25">
        <f t="shared" si="1"/>
        <v>1404.864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31.5</v>
      </c>
      <c r="E14" s="13">
        <f t="shared" si="0"/>
        <v>504</v>
      </c>
      <c r="F14" s="27">
        <f t="shared" si="1"/>
        <v>4536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9</v>
      </c>
      <c r="E15" s="15">
        <f t="shared" si="0"/>
        <v>144</v>
      </c>
      <c r="F15" s="25">
        <f t="shared" si="1"/>
        <v>1296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9</v>
      </c>
      <c r="E16" s="15">
        <f t="shared" si="0"/>
        <v>144</v>
      </c>
      <c r="F16" s="25">
        <f t="shared" si="1"/>
        <v>1296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9</v>
      </c>
      <c r="E17" s="15">
        <f t="shared" si="0"/>
        <v>144</v>
      </c>
      <c r="F17" s="25">
        <f t="shared" si="1"/>
        <v>1296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4.5</v>
      </c>
      <c r="E18" s="15">
        <f t="shared" si="0"/>
        <v>72</v>
      </c>
      <c r="F18" s="25">
        <f t="shared" si="1"/>
        <v>648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9</v>
      </c>
      <c r="E19" s="15">
        <f t="shared" si="0"/>
        <v>144</v>
      </c>
      <c r="F19" s="25">
        <f t="shared" si="1"/>
        <v>1296</v>
      </c>
      <c r="G19" s="26"/>
    </row>
    <row r="20" spans="1:7" ht="19.5">
      <c r="A20" s="14" t="s">
        <v>20</v>
      </c>
      <c r="B20" s="11"/>
      <c r="C20" s="11"/>
      <c r="D20" s="13">
        <v>90</v>
      </c>
      <c r="E20" s="13">
        <f t="shared" si="0"/>
        <v>1440</v>
      </c>
      <c r="F20" s="27">
        <f t="shared" si="1"/>
        <v>12960</v>
      </c>
      <c r="G20" s="28"/>
    </row>
    <row r="21" spans="1:7" ht="37.5">
      <c r="A21" s="9" t="s">
        <v>21</v>
      </c>
      <c r="B21" s="5"/>
      <c r="C21" s="5"/>
      <c r="D21" s="15">
        <f>D20*15</f>
        <v>1350</v>
      </c>
      <c r="E21" s="15">
        <f>E20*15</f>
        <v>21600</v>
      </c>
      <c r="F21" s="25">
        <f t="shared" si="1"/>
        <v>194400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  <row r="23" spans="1:7" ht="18.75">
      <c r="A23" s="17" t="s">
        <v>23</v>
      </c>
      <c r="B23" s="17"/>
      <c r="C23" s="17"/>
      <c r="D23" s="18">
        <v>15</v>
      </c>
      <c r="E23" s="19"/>
      <c r="F23" s="19"/>
      <c r="G23" s="20"/>
    </row>
  </sheetData>
  <sheetProtection/>
  <mergeCells count="22">
    <mergeCell ref="A1:G1"/>
    <mergeCell ref="A2:G2"/>
    <mergeCell ref="A3:G3"/>
    <mergeCell ref="A5:G5"/>
    <mergeCell ref="A6:G6"/>
    <mergeCell ref="B7:G7"/>
    <mergeCell ref="A8:C8"/>
    <mergeCell ref="F9:G9"/>
    <mergeCell ref="F10:G10"/>
    <mergeCell ref="F11:G11"/>
    <mergeCell ref="F12:G12"/>
    <mergeCell ref="F13:G13"/>
    <mergeCell ref="F20:G20"/>
    <mergeCell ref="F21:G21"/>
    <mergeCell ref="A23:C23"/>
    <mergeCell ref="D23:G23"/>
    <mergeCell ref="F14:G14"/>
    <mergeCell ref="F15:G15"/>
    <mergeCell ref="F16:G16"/>
    <mergeCell ref="F17:G17"/>
    <mergeCell ref="F18:G18"/>
    <mergeCell ref="F19:G19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34</v>
      </c>
      <c r="B6" s="29"/>
      <c r="C6" s="29"/>
      <c r="D6" s="29"/>
      <c r="E6" s="29"/>
      <c r="F6" s="29"/>
      <c r="G6" s="29"/>
    </row>
    <row r="7" spans="1:7" ht="37.5" customHeight="1">
      <c r="A7" s="5" t="s">
        <v>35</v>
      </c>
      <c r="B7" s="30" t="s">
        <v>33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2</v>
      </c>
      <c r="F8" s="4" t="s">
        <v>5</v>
      </c>
      <c r="G8" s="4">
        <v>8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69.95960000000001</v>
      </c>
      <c r="E10" s="13">
        <f>D10*8</f>
        <v>559.6768000000001</v>
      </c>
      <c r="F10" s="27">
        <f>E10*8</f>
        <v>4477.414400000001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41.4346</v>
      </c>
      <c r="E11" s="13">
        <f aca="true" t="shared" si="0" ref="E11:E20">D11*8</f>
        <v>331.4768</v>
      </c>
      <c r="F11" s="27">
        <f aca="true" t="shared" si="1" ref="F11:F21">E11*8</f>
        <v>2651.8144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32.6</v>
      </c>
      <c r="E12" s="15">
        <f t="shared" si="0"/>
        <v>260.8</v>
      </c>
      <c r="F12" s="25">
        <f t="shared" si="1"/>
        <v>2086.4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8.8346</v>
      </c>
      <c r="E13" s="15">
        <f t="shared" si="0"/>
        <v>70.6768</v>
      </c>
      <c r="F13" s="25">
        <f t="shared" si="1"/>
        <v>565.4144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28.525000000000002</v>
      </c>
      <c r="E14" s="13">
        <f t="shared" si="0"/>
        <v>228.20000000000002</v>
      </c>
      <c r="F14" s="27">
        <f t="shared" si="1"/>
        <v>1825.6000000000001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8.15</v>
      </c>
      <c r="E15" s="15">
        <f t="shared" si="0"/>
        <v>65.2</v>
      </c>
      <c r="F15" s="25">
        <f t="shared" si="1"/>
        <v>521.6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8.15</v>
      </c>
      <c r="E16" s="15">
        <f t="shared" si="0"/>
        <v>65.2</v>
      </c>
      <c r="F16" s="25">
        <f t="shared" si="1"/>
        <v>521.6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8.15</v>
      </c>
      <c r="E17" s="15">
        <f t="shared" si="0"/>
        <v>65.2</v>
      </c>
      <c r="F17" s="25">
        <f t="shared" si="1"/>
        <v>521.6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4.075</v>
      </c>
      <c r="E18" s="15">
        <f t="shared" si="0"/>
        <v>32.6</v>
      </c>
      <c r="F18" s="25">
        <f t="shared" si="1"/>
        <v>260.8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8.15</v>
      </c>
      <c r="E19" s="15">
        <f t="shared" si="0"/>
        <v>65.2</v>
      </c>
      <c r="F19" s="25">
        <f t="shared" si="1"/>
        <v>521.6</v>
      </c>
      <c r="G19" s="26"/>
    </row>
    <row r="20" spans="1:7" ht="19.5">
      <c r="A20" s="14" t="s">
        <v>20</v>
      </c>
      <c r="B20" s="11"/>
      <c r="C20" s="11"/>
      <c r="D20" s="13">
        <v>81.5</v>
      </c>
      <c r="E20" s="13">
        <f t="shared" si="0"/>
        <v>652</v>
      </c>
      <c r="F20" s="27">
        <f t="shared" si="1"/>
        <v>5216</v>
      </c>
      <c r="G20" s="28"/>
    </row>
    <row r="21" spans="1:7" ht="37.5">
      <c r="A21" s="9" t="s">
        <v>21</v>
      </c>
      <c r="B21" s="5"/>
      <c r="C21" s="5"/>
      <c r="D21" s="15">
        <f>D20*15</f>
        <v>1222.5</v>
      </c>
      <c r="E21" s="15">
        <f>E20*15</f>
        <v>9780</v>
      </c>
      <c r="F21" s="25">
        <f t="shared" si="1"/>
        <v>78240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  <row r="23" spans="1:7" ht="18.75">
      <c r="A23" s="17" t="s">
        <v>23</v>
      </c>
      <c r="B23" s="17"/>
      <c r="C23" s="17"/>
      <c r="D23" s="18">
        <v>15</v>
      </c>
      <c r="E23" s="19"/>
      <c r="F23" s="19"/>
      <c r="G23" s="20"/>
    </row>
  </sheetData>
  <sheetProtection/>
  <mergeCells count="22">
    <mergeCell ref="A1:G1"/>
    <mergeCell ref="A2:G2"/>
    <mergeCell ref="A3:G3"/>
    <mergeCell ref="A5:G5"/>
    <mergeCell ref="A6:G6"/>
    <mergeCell ref="B7:G7"/>
    <mergeCell ref="A8:C8"/>
    <mergeCell ref="F9:G9"/>
    <mergeCell ref="F10:G10"/>
    <mergeCell ref="F11:G11"/>
    <mergeCell ref="F12:G12"/>
    <mergeCell ref="F13:G13"/>
    <mergeCell ref="F20:G20"/>
    <mergeCell ref="F21:G21"/>
    <mergeCell ref="A23:C23"/>
    <mergeCell ref="D23:G23"/>
    <mergeCell ref="F14:G14"/>
    <mergeCell ref="F15:G15"/>
    <mergeCell ref="F16:G16"/>
    <mergeCell ref="F17:G17"/>
    <mergeCell ref="F18:G18"/>
    <mergeCell ref="F19:G19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8">
      <selection activeCell="E15" sqref="E15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32</v>
      </c>
      <c r="B6" s="29"/>
      <c r="C6" s="29"/>
      <c r="D6" s="29"/>
      <c r="E6" s="29"/>
      <c r="F6" s="29"/>
      <c r="G6" s="29"/>
    </row>
    <row r="7" spans="1:7" ht="37.5" customHeight="1">
      <c r="A7" s="5" t="s">
        <v>2</v>
      </c>
      <c r="B7" s="30" t="s">
        <v>33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4</v>
      </c>
      <c r="F8" s="4" t="s">
        <v>5</v>
      </c>
      <c r="G8" s="4">
        <v>16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77.256</v>
      </c>
      <c r="E10" s="13">
        <f aca="true" t="shared" si="0" ref="E10:E20">D10*16</f>
        <v>1236.096</v>
      </c>
      <c r="F10" s="27">
        <f>E10*9</f>
        <v>11124.864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45.756</v>
      </c>
      <c r="E11" s="13">
        <f t="shared" si="0"/>
        <v>732.096</v>
      </c>
      <c r="F11" s="27">
        <f aca="true" t="shared" si="1" ref="F11:F21">E11*9</f>
        <v>6588.864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36</v>
      </c>
      <c r="E12" s="15">
        <f t="shared" si="0"/>
        <v>576</v>
      </c>
      <c r="F12" s="25">
        <f t="shared" si="1"/>
        <v>5184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9.756</v>
      </c>
      <c r="E13" s="15">
        <f t="shared" si="0"/>
        <v>156.096</v>
      </c>
      <c r="F13" s="25">
        <f t="shared" si="1"/>
        <v>1404.864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31.5</v>
      </c>
      <c r="E14" s="13">
        <f t="shared" si="0"/>
        <v>504</v>
      </c>
      <c r="F14" s="27">
        <f t="shared" si="1"/>
        <v>4536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9</v>
      </c>
      <c r="E15" s="15">
        <f t="shared" si="0"/>
        <v>144</v>
      </c>
      <c r="F15" s="25">
        <f t="shared" si="1"/>
        <v>1296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9</v>
      </c>
      <c r="E16" s="15">
        <f t="shared" si="0"/>
        <v>144</v>
      </c>
      <c r="F16" s="25">
        <f t="shared" si="1"/>
        <v>1296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9</v>
      </c>
      <c r="E17" s="15">
        <f t="shared" si="0"/>
        <v>144</v>
      </c>
      <c r="F17" s="25">
        <f t="shared" si="1"/>
        <v>1296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4.5</v>
      </c>
      <c r="E18" s="15">
        <f t="shared" si="0"/>
        <v>72</v>
      </c>
      <c r="F18" s="25">
        <f t="shared" si="1"/>
        <v>648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9</v>
      </c>
      <c r="E19" s="15">
        <f t="shared" si="0"/>
        <v>144</v>
      </c>
      <c r="F19" s="25">
        <f t="shared" si="1"/>
        <v>1296</v>
      </c>
      <c r="G19" s="26"/>
    </row>
    <row r="20" spans="1:7" ht="19.5">
      <c r="A20" s="14" t="s">
        <v>20</v>
      </c>
      <c r="B20" s="11"/>
      <c r="C20" s="11"/>
      <c r="D20" s="13">
        <v>90</v>
      </c>
      <c r="E20" s="13">
        <f t="shared" si="0"/>
        <v>1440</v>
      </c>
      <c r="F20" s="27">
        <f t="shared" si="1"/>
        <v>12960</v>
      </c>
      <c r="G20" s="28"/>
    </row>
    <row r="21" spans="1:7" ht="37.5">
      <c r="A21" s="9" t="s">
        <v>21</v>
      </c>
      <c r="B21" s="5"/>
      <c r="C21" s="5"/>
      <c r="D21" s="15">
        <f>D20*15</f>
        <v>1350</v>
      </c>
      <c r="E21" s="15">
        <f>E20*15</f>
        <v>21600</v>
      </c>
      <c r="F21" s="25">
        <f t="shared" si="1"/>
        <v>194400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  <row r="23" spans="1:7" ht="18.75">
      <c r="A23" s="17" t="s">
        <v>23</v>
      </c>
      <c r="B23" s="17"/>
      <c r="C23" s="17"/>
      <c r="D23" s="18">
        <v>15</v>
      </c>
      <c r="E23" s="19"/>
      <c r="F23" s="19"/>
      <c r="G23" s="20"/>
    </row>
  </sheetData>
  <sheetProtection/>
  <mergeCells count="22">
    <mergeCell ref="A1:G1"/>
    <mergeCell ref="A2:G2"/>
    <mergeCell ref="A3:G3"/>
    <mergeCell ref="A5:G5"/>
    <mergeCell ref="A6:G6"/>
    <mergeCell ref="B7:G7"/>
    <mergeCell ref="A8:C8"/>
    <mergeCell ref="F9:G9"/>
    <mergeCell ref="F10:G10"/>
    <mergeCell ref="F11:G11"/>
    <mergeCell ref="F12:G12"/>
    <mergeCell ref="F13:G13"/>
    <mergeCell ref="F20:G20"/>
    <mergeCell ref="F21:G21"/>
    <mergeCell ref="A23:C23"/>
    <mergeCell ref="D23:G23"/>
    <mergeCell ref="F14:G14"/>
    <mergeCell ref="F15:G15"/>
    <mergeCell ref="F16:G16"/>
    <mergeCell ref="F17:G17"/>
    <mergeCell ref="F18:G18"/>
    <mergeCell ref="F19:G19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37</v>
      </c>
      <c r="B6" s="29"/>
      <c r="C6" s="29"/>
      <c r="D6" s="29"/>
      <c r="E6" s="29"/>
      <c r="F6" s="29"/>
      <c r="G6" s="29"/>
    </row>
    <row r="7" spans="1:7" ht="37.5" customHeight="1">
      <c r="A7" s="5" t="s">
        <v>2</v>
      </c>
      <c r="B7" s="30" t="s">
        <v>36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4</v>
      </c>
      <c r="F8" s="4" t="s">
        <v>5</v>
      </c>
      <c r="G8" s="4">
        <v>16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77.256</v>
      </c>
      <c r="E10" s="13">
        <f aca="true" t="shared" si="0" ref="E10:E20">D10*16</f>
        <v>1236.096</v>
      </c>
      <c r="F10" s="27">
        <f>E10*9</f>
        <v>11124.864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45.756</v>
      </c>
      <c r="E11" s="13">
        <f t="shared" si="0"/>
        <v>732.096</v>
      </c>
      <c r="F11" s="27">
        <f aca="true" t="shared" si="1" ref="F11:F21">E11*9</f>
        <v>6588.864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36</v>
      </c>
      <c r="E12" s="15">
        <f t="shared" si="0"/>
        <v>576</v>
      </c>
      <c r="F12" s="25">
        <f t="shared" si="1"/>
        <v>5184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9.756</v>
      </c>
      <c r="E13" s="15">
        <f t="shared" si="0"/>
        <v>156.096</v>
      </c>
      <c r="F13" s="25">
        <f t="shared" si="1"/>
        <v>1404.864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31.5</v>
      </c>
      <c r="E14" s="13">
        <f t="shared" si="0"/>
        <v>504</v>
      </c>
      <c r="F14" s="27">
        <f t="shared" si="1"/>
        <v>4536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9</v>
      </c>
      <c r="E15" s="15">
        <f t="shared" si="0"/>
        <v>144</v>
      </c>
      <c r="F15" s="25">
        <f t="shared" si="1"/>
        <v>1296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9</v>
      </c>
      <c r="E16" s="15">
        <f t="shared" si="0"/>
        <v>144</v>
      </c>
      <c r="F16" s="25">
        <f t="shared" si="1"/>
        <v>1296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9</v>
      </c>
      <c r="E17" s="15">
        <f t="shared" si="0"/>
        <v>144</v>
      </c>
      <c r="F17" s="25">
        <f t="shared" si="1"/>
        <v>1296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4.5</v>
      </c>
      <c r="E18" s="15">
        <f t="shared" si="0"/>
        <v>72</v>
      </c>
      <c r="F18" s="25">
        <f t="shared" si="1"/>
        <v>648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9</v>
      </c>
      <c r="E19" s="15">
        <f t="shared" si="0"/>
        <v>144</v>
      </c>
      <c r="F19" s="25">
        <f t="shared" si="1"/>
        <v>1296</v>
      </c>
      <c r="G19" s="26"/>
    </row>
    <row r="20" spans="1:7" ht="19.5">
      <c r="A20" s="14" t="s">
        <v>20</v>
      </c>
      <c r="B20" s="11"/>
      <c r="C20" s="11"/>
      <c r="D20" s="13">
        <v>90</v>
      </c>
      <c r="E20" s="13">
        <f t="shared" si="0"/>
        <v>1440</v>
      </c>
      <c r="F20" s="27">
        <f t="shared" si="1"/>
        <v>12960</v>
      </c>
      <c r="G20" s="28"/>
    </row>
    <row r="21" spans="1:7" ht="37.5">
      <c r="A21" s="9" t="s">
        <v>21</v>
      </c>
      <c r="B21" s="5"/>
      <c r="C21" s="5"/>
      <c r="D21" s="15">
        <f>D20*15</f>
        <v>1350</v>
      </c>
      <c r="E21" s="15">
        <f>E20*15</f>
        <v>21600</v>
      </c>
      <c r="F21" s="25">
        <f t="shared" si="1"/>
        <v>194400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  <row r="23" spans="1:7" ht="18.75">
      <c r="A23" s="17" t="s">
        <v>23</v>
      </c>
      <c r="B23" s="17"/>
      <c r="C23" s="17"/>
      <c r="D23" s="18">
        <v>15</v>
      </c>
      <c r="E23" s="19"/>
      <c r="F23" s="19"/>
      <c r="G23" s="20"/>
    </row>
  </sheetData>
  <sheetProtection/>
  <mergeCells count="22">
    <mergeCell ref="A1:G1"/>
    <mergeCell ref="A2:G2"/>
    <mergeCell ref="A3:G3"/>
    <mergeCell ref="A5:G5"/>
    <mergeCell ref="A6:G6"/>
    <mergeCell ref="B7:G7"/>
    <mergeCell ref="A8:C8"/>
    <mergeCell ref="F9:G9"/>
    <mergeCell ref="F10:G10"/>
    <mergeCell ref="F11:G11"/>
    <mergeCell ref="F12:G12"/>
    <mergeCell ref="F13:G13"/>
    <mergeCell ref="F20:G20"/>
    <mergeCell ref="F21:G21"/>
    <mergeCell ref="A23:C23"/>
    <mergeCell ref="D23:G23"/>
    <mergeCell ref="F14:G14"/>
    <mergeCell ref="F15:G15"/>
    <mergeCell ref="F16:G16"/>
    <mergeCell ref="F17:G17"/>
    <mergeCell ref="F18:G18"/>
    <mergeCell ref="F19:G19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44.140625" style="0" customWidth="1"/>
    <col min="2" max="2" width="14.421875" style="0" customWidth="1"/>
    <col min="3" max="3" width="14.57421875" style="0" customWidth="1"/>
    <col min="4" max="4" width="14.8515625" style="0" customWidth="1"/>
    <col min="5" max="5" width="13.28125" style="0" customWidth="1"/>
    <col min="6" max="6" width="14.8515625" style="0" customWidth="1"/>
    <col min="7" max="7" width="9.57421875" style="0" bestFit="1" customWidth="1"/>
  </cols>
  <sheetData>
    <row r="1" spans="1:7" ht="40.5" customHeight="1">
      <c r="A1" s="21" t="s">
        <v>25</v>
      </c>
      <c r="B1" s="21"/>
      <c r="C1" s="21"/>
      <c r="D1" s="21"/>
      <c r="E1" s="21"/>
      <c r="F1" s="21"/>
      <c r="G1" s="21"/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22.5" customHeight="1">
      <c r="A3" s="23" t="s">
        <v>26</v>
      </c>
      <c r="B3" s="24"/>
      <c r="C3" s="24"/>
      <c r="D3" s="24"/>
      <c r="E3" s="24"/>
      <c r="F3" s="24"/>
      <c r="G3" s="24"/>
    </row>
    <row r="4" spans="1:3" ht="41.25" customHeight="1">
      <c r="A4" s="1"/>
      <c r="B4" s="3"/>
      <c r="C4" s="2"/>
    </row>
    <row r="5" spans="1:7" ht="60" customHeight="1">
      <c r="A5" s="29" t="s">
        <v>1</v>
      </c>
      <c r="B5" s="29"/>
      <c r="C5" s="29"/>
      <c r="D5" s="29"/>
      <c r="E5" s="29"/>
      <c r="F5" s="29"/>
      <c r="G5" s="29"/>
    </row>
    <row r="6" spans="1:7" ht="18.75">
      <c r="A6" s="29" t="s">
        <v>39</v>
      </c>
      <c r="B6" s="29"/>
      <c r="C6" s="29"/>
      <c r="D6" s="29"/>
      <c r="E6" s="29"/>
      <c r="F6" s="29"/>
      <c r="G6" s="29"/>
    </row>
    <row r="7" spans="1:7" ht="37.5" customHeight="1">
      <c r="A7" s="5" t="s">
        <v>28</v>
      </c>
      <c r="B7" s="30" t="s">
        <v>38</v>
      </c>
      <c r="C7" s="30"/>
      <c r="D7" s="30"/>
      <c r="E7" s="30"/>
      <c r="F7" s="30"/>
      <c r="G7" s="30"/>
    </row>
    <row r="8" spans="1:7" ht="60.75" customHeight="1">
      <c r="A8" s="30" t="s">
        <v>3</v>
      </c>
      <c r="B8" s="30"/>
      <c r="C8" s="30"/>
      <c r="D8" s="4" t="s">
        <v>4</v>
      </c>
      <c r="E8" s="6">
        <v>2</v>
      </c>
      <c r="F8" s="4" t="s">
        <v>5</v>
      </c>
      <c r="G8" s="4">
        <v>8</v>
      </c>
    </row>
    <row r="9" spans="1:7" ht="75" customHeight="1">
      <c r="A9" s="5" t="s">
        <v>0</v>
      </c>
      <c r="B9" s="4" t="s">
        <v>6</v>
      </c>
      <c r="C9" s="7" t="s">
        <v>7</v>
      </c>
      <c r="D9" s="4" t="s">
        <v>8</v>
      </c>
      <c r="E9" s="4" t="s">
        <v>9</v>
      </c>
      <c r="F9" s="30" t="s">
        <v>10</v>
      </c>
      <c r="G9" s="30"/>
    </row>
    <row r="10" spans="1:7" ht="39">
      <c r="A10" s="11" t="s">
        <v>22</v>
      </c>
      <c r="B10" s="12"/>
      <c r="C10" s="8">
        <f>C11+C14</f>
        <v>100</v>
      </c>
      <c r="D10" s="13">
        <f>D11+D14</f>
        <v>214.6</v>
      </c>
      <c r="E10" s="13">
        <f aca="true" t="shared" si="0" ref="E10:E20">D10*8</f>
        <v>1716.8</v>
      </c>
      <c r="F10" s="27">
        <f>E10*9</f>
        <v>15451.199999999999</v>
      </c>
      <c r="G10" s="28"/>
    </row>
    <row r="11" spans="1:7" ht="19.5">
      <c r="A11" s="11" t="s">
        <v>11</v>
      </c>
      <c r="B11" s="12"/>
      <c r="C11" s="8">
        <f>C12+C13</f>
        <v>55</v>
      </c>
      <c r="D11" s="13">
        <f>D12+D13</f>
        <v>127.1</v>
      </c>
      <c r="E11" s="13">
        <f t="shared" si="0"/>
        <v>1016.8</v>
      </c>
      <c r="F11" s="27">
        <f aca="true" t="shared" si="1" ref="F11:F21">E11*9</f>
        <v>9151.199999999999</v>
      </c>
      <c r="G11" s="28"/>
    </row>
    <row r="12" spans="1:7" ht="75">
      <c r="A12" s="5" t="s">
        <v>12</v>
      </c>
      <c r="B12" s="4">
        <v>211</v>
      </c>
      <c r="C12" s="6">
        <v>40</v>
      </c>
      <c r="D12" s="15">
        <f>D20*C12/100</f>
        <v>100</v>
      </c>
      <c r="E12" s="15">
        <f t="shared" si="0"/>
        <v>800</v>
      </c>
      <c r="F12" s="25">
        <f t="shared" si="1"/>
        <v>7200</v>
      </c>
      <c r="G12" s="26"/>
    </row>
    <row r="13" spans="1:7" ht="18.75">
      <c r="A13" s="5" t="s">
        <v>13</v>
      </c>
      <c r="B13" s="4">
        <v>213</v>
      </c>
      <c r="C13" s="6">
        <v>15</v>
      </c>
      <c r="D13" s="15">
        <f>D12*27.1/100</f>
        <v>27.1</v>
      </c>
      <c r="E13" s="15">
        <f t="shared" si="0"/>
        <v>216.8</v>
      </c>
      <c r="F13" s="25">
        <f t="shared" si="1"/>
        <v>1951.2</v>
      </c>
      <c r="G13" s="26"/>
    </row>
    <row r="14" spans="1:7" ht="39">
      <c r="A14" s="11" t="s">
        <v>14</v>
      </c>
      <c r="B14" s="12"/>
      <c r="C14" s="8">
        <f>C15+C16+C17+C18+C19</f>
        <v>45</v>
      </c>
      <c r="D14" s="13">
        <f>D15+D16+D17+D18</f>
        <v>87.5</v>
      </c>
      <c r="E14" s="13">
        <f t="shared" si="0"/>
        <v>700</v>
      </c>
      <c r="F14" s="27">
        <f t="shared" si="1"/>
        <v>6300</v>
      </c>
      <c r="G14" s="28"/>
    </row>
    <row r="15" spans="1:7" ht="37.5">
      <c r="A15" s="5" t="s">
        <v>15</v>
      </c>
      <c r="B15" s="4">
        <v>223</v>
      </c>
      <c r="C15" s="6">
        <v>10</v>
      </c>
      <c r="D15" s="15">
        <f>D20*C15/100</f>
        <v>25</v>
      </c>
      <c r="E15" s="15">
        <f t="shared" si="0"/>
        <v>200</v>
      </c>
      <c r="F15" s="25">
        <f t="shared" si="1"/>
        <v>1800</v>
      </c>
      <c r="G15" s="26"/>
    </row>
    <row r="16" spans="1:7" ht="37.5">
      <c r="A16" s="5" t="s">
        <v>16</v>
      </c>
      <c r="B16" s="4">
        <v>225</v>
      </c>
      <c r="C16" s="6">
        <v>10</v>
      </c>
      <c r="D16" s="15">
        <f>D20*C16/100</f>
        <v>25</v>
      </c>
      <c r="E16" s="15">
        <f t="shared" si="0"/>
        <v>200</v>
      </c>
      <c r="F16" s="25">
        <f t="shared" si="1"/>
        <v>1800</v>
      </c>
      <c r="G16" s="26"/>
    </row>
    <row r="17" spans="1:7" ht="37.5">
      <c r="A17" s="9" t="s">
        <v>17</v>
      </c>
      <c r="B17" s="4">
        <v>340</v>
      </c>
      <c r="C17" s="16">
        <v>10</v>
      </c>
      <c r="D17" s="15">
        <f>D20*C17/100</f>
        <v>25</v>
      </c>
      <c r="E17" s="15">
        <f t="shared" si="0"/>
        <v>200</v>
      </c>
      <c r="F17" s="25">
        <f t="shared" si="1"/>
        <v>1800</v>
      </c>
      <c r="G17" s="26"/>
    </row>
    <row r="18" spans="1:7" ht="37.5">
      <c r="A18" s="9" t="s">
        <v>18</v>
      </c>
      <c r="B18" s="4">
        <v>226</v>
      </c>
      <c r="C18" s="16">
        <v>5</v>
      </c>
      <c r="D18" s="15">
        <f>D20*C18/100</f>
        <v>12.5</v>
      </c>
      <c r="E18" s="15">
        <f t="shared" si="0"/>
        <v>100</v>
      </c>
      <c r="F18" s="25">
        <f t="shared" si="1"/>
        <v>900</v>
      </c>
      <c r="G18" s="26"/>
    </row>
    <row r="19" spans="1:7" ht="18.75">
      <c r="A19" s="9" t="s">
        <v>19</v>
      </c>
      <c r="B19" s="5"/>
      <c r="C19" s="16">
        <v>10</v>
      </c>
      <c r="D19" s="15">
        <f>D20*C19/100</f>
        <v>25</v>
      </c>
      <c r="E19" s="15">
        <f t="shared" si="0"/>
        <v>200</v>
      </c>
      <c r="F19" s="25">
        <f t="shared" si="1"/>
        <v>1800</v>
      </c>
      <c r="G19" s="26"/>
    </row>
    <row r="20" spans="1:7" ht="19.5">
      <c r="A20" s="14" t="s">
        <v>20</v>
      </c>
      <c r="B20" s="11"/>
      <c r="C20" s="11"/>
      <c r="D20" s="13">
        <v>250</v>
      </c>
      <c r="E20" s="13">
        <f t="shared" si="0"/>
        <v>2000</v>
      </c>
      <c r="F20" s="27">
        <f t="shared" si="1"/>
        <v>18000</v>
      </c>
      <c r="G20" s="28"/>
    </row>
    <row r="21" spans="1:7" ht="18.75">
      <c r="A21" s="9" t="s">
        <v>40</v>
      </c>
      <c r="B21" s="5"/>
      <c r="C21" s="5"/>
      <c r="D21" s="15">
        <f>D20*1</f>
        <v>250</v>
      </c>
      <c r="E21" s="15">
        <f>E20*1</f>
        <v>2000</v>
      </c>
      <c r="F21" s="25">
        <f t="shared" si="1"/>
        <v>18000</v>
      </c>
      <c r="G21" s="26"/>
    </row>
    <row r="22" spans="1:7" ht="18.75">
      <c r="A22" s="10"/>
      <c r="B22" s="10"/>
      <c r="C22" s="10"/>
      <c r="D22" s="10"/>
      <c r="E22" s="10"/>
      <c r="F22" s="10"/>
      <c r="G22" s="10"/>
    </row>
  </sheetData>
  <sheetProtection/>
  <mergeCells count="20">
    <mergeCell ref="A1:G1"/>
    <mergeCell ref="A2:G2"/>
    <mergeCell ref="A3:G3"/>
    <mergeCell ref="A5:G5"/>
    <mergeCell ref="A6:G6"/>
    <mergeCell ref="B7:G7"/>
    <mergeCell ref="A8:C8"/>
    <mergeCell ref="F9:G9"/>
    <mergeCell ref="F10:G10"/>
    <mergeCell ref="F11:G11"/>
    <mergeCell ref="F12:G12"/>
    <mergeCell ref="F13:G13"/>
    <mergeCell ref="F20:G20"/>
    <mergeCell ref="F21:G21"/>
    <mergeCell ref="F14:G14"/>
    <mergeCell ref="F15:G15"/>
    <mergeCell ref="F16:G16"/>
    <mergeCell ref="F17:G17"/>
    <mergeCell ref="F18:G18"/>
    <mergeCell ref="F19:G19"/>
  </mergeCells>
  <printOptions/>
  <pageMargins left="0.7480314960629921" right="0.2755905511811024" top="0.4330708661417323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2017-09-11T06:12:08Z</cp:lastPrinted>
  <dcterms:created xsi:type="dcterms:W3CDTF">1996-10-08T23:32:33Z</dcterms:created>
  <dcterms:modified xsi:type="dcterms:W3CDTF">2017-10-17T11:18:40Z</dcterms:modified>
  <cp:category/>
  <cp:version/>
  <cp:contentType/>
  <cp:contentStatus/>
</cp:coreProperties>
</file>